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2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<sst xmlns="http://schemas.openxmlformats.org/spreadsheetml/2006/main" count="35" uniqueCount="33">
  <si>
    <t>Adoption driven capacity calculator</t>
  </si>
  <si>
    <t>Adoptions per month</t>
  </si>
  <si>
    <t>Target length of stay</t>
  </si>
  <si>
    <t>Recommended daily population (# of animals)</t>
  </si>
  <si>
    <t>Adoption driven capacity calculator: fast track/slow track</t>
  </si>
  <si>
    <t xml:space="preserve">Target LOS: fast track </t>
  </si>
  <si>
    <t>Percent fast track</t>
  </si>
  <si>
    <t>Target LOS: slow track</t>
  </si>
  <si>
    <t>Percent slow track</t>
  </si>
  <si>
    <t>Actual daily population</t>
  </si>
  <si>
    <t>Average length of stay (days)</t>
  </si>
  <si>
    <t>% "fast track"*</t>
  </si>
  <si>
    <t>Fast track target LOS</t>
  </si>
  <si>
    <t>% "slow track"</t>
  </si>
  <si>
    <t>slow track LOS</t>
  </si>
  <si>
    <t>Adoption calculator by # of housing units</t>
  </si>
  <si>
    <t>Theoretical daily population</t>
  </si>
  <si>
    <t>Target LOS</t>
  </si>
  <si>
    <t>Monthly adoptions</t>
  </si>
  <si>
    <t>Peak season calculator</t>
  </si>
  <si>
    <t>Adult adoptions per month</t>
  </si>
  <si>
    <t>Adults per housing unit</t>
  </si>
  <si>
    <t>Target average adult length of stay</t>
  </si>
  <si>
    <t>Juvenile adoptions per month</t>
  </si>
  <si>
    <t># of kittens housed per unit</t>
  </si>
  <si>
    <t>Average target kitten length of stay</t>
  </si>
  <si>
    <t>Recommended # of adult housing units</t>
  </si>
  <si>
    <t>Recommended # of kitten housing units</t>
  </si>
  <si>
    <t>Recommended total peak season housing units</t>
  </si>
  <si>
    <t>Adoption length of stay reverse calculator</t>
  </si>
  <si>
    <t xml:space="preserve">Although we can calculate an average length of stay based on daily population for adoption and the monthly number of adoptions, the reality is that "length of stay" does not tend to be equally distributed amongst animals. Commonly, some animals (often, friendly juveniles or uncommon breeds) move through quickly while other animals (such as older and timid animals, breeds or individuals requiring special care) will take longer to place. We call these fast track and slow track animals, respectively. The adoption length of stay calculator allows you to calculate the length of stay for your "slow track" animals based on your estimated proportion and length of stay for your "fast track" animals. Different housing should be planned for each: condo or other individual housing the provides for excellent disease control is appropriate for fast track animals staying two weeks or less, while more spacious enclosures allowing for full expression of a wide range of behaviors outside a traditional cage environment are important for animals staying longer. See the article on Adoption Driven Capacity for more information. </t>
  </si>
  <si>
    <t>Recommended daily population: fast track</t>
  </si>
  <si>
    <t>Recommended daily population: slow track animals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</si>
</sst>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2"/>
      <color indexed="8"/>
      <name val="Calibri"/>
      <family val="2"/>
    </font>
    <font>
      <b/>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7">
    <xf numFmtId="0" fontId="0" fillId="0" borderId="0" xfId="0" applyFont="1" applyAlignment="1">
      <alignment/>
    </xf>
    <xf numFmtId="1" fontId="0" fillId="0" borderId="0" xfId="0" applyNumberFormat="1" applyAlignment="1">
      <alignment wrapText="1"/>
    </xf>
    <xf numFmtId="0" fontId="0" fillId="0" borderId="0" xfId="0" applyAlignment="1">
      <alignment wrapText="1"/>
    </xf>
    <xf numFmtId="1" fontId="37" fillId="4" borderId="10" xfId="0" applyNumberFormat="1" applyFont="1" applyFill="1" applyBorder="1" applyAlignment="1">
      <alignment wrapText="1"/>
    </xf>
    <xf numFmtId="1" fontId="37" fillId="4" borderId="11" xfId="0" applyNumberFormat="1" applyFont="1" applyFill="1" applyBorder="1" applyAlignment="1">
      <alignment wrapText="1"/>
    </xf>
    <xf numFmtId="1" fontId="37" fillId="4" borderId="12" xfId="0" applyNumberFormat="1" applyFont="1" applyFill="1" applyBorder="1" applyAlignment="1">
      <alignment wrapText="1"/>
    </xf>
    <xf numFmtId="1" fontId="0" fillId="33" borderId="13" xfId="0" applyNumberFormat="1" applyFill="1" applyBorder="1" applyAlignment="1">
      <alignment wrapText="1"/>
    </xf>
    <xf numFmtId="1" fontId="0" fillId="33" borderId="14" xfId="0" applyNumberFormat="1" applyFill="1" applyBorder="1" applyAlignment="1">
      <alignment wrapText="1"/>
    </xf>
    <xf numFmtId="1" fontId="0" fillId="0" borderId="15" xfId="0" applyNumberFormat="1" applyBorder="1" applyAlignment="1">
      <alignment wrapText="1"/>
    </xf>
    <xf numFmtId="1" fontId="0" fillId="0" borderId="0" xfId="0" applyNumberFormat="1" applyFill="1" applyBorder="1" applyAlignment="1">
      <alignment wrapText="1"/>
    </xf>
    <xf numFmtId="1" fontId="37" fillId="4" borderId="16" xfId="0" applyNumberFormat="1" applyFont="1" applyFill="1" applyBorder="1" applyAlignment="1">
      <alignment wrapText="1"/>
    </xf>
    <xf numFmtId="9" fontId="0" fillId="33" borderId="17" xfId="0" applyNumberFormat="1" applyFill="1" applyBorder="1" applyAlignment="1">
      <alignment wrapText="1"/>
    </xf>
    <xf numFmtId="1" fontId="0" fillId="33" borderId="17" xfId="0" applyNumberFormat="1" applyFill="1" applyBorder="1" applyAlignment="1">
      <alignment wrapText="1"/>
    </xf>
    <xf numFmtId="9" fontId="0" fillId="0" borderId="17" xfId="0" applyNumberFormat="1" applyFill="1" applyBorder="1" applyAlignment="1">
      <alignment wrapText="1"/>
    </xf>
    <xf numFmtId="1" fontId="0" fillId="0" borderId="18" xfId="0" applyNumberFormat="1" applyFill="1" applyBorder="1" applyAlignment="1">
      <alignment wrapText="1"/>
    </xf>
    <xf numFmtId="9" fontId="0" fillId="0" borderId="0" xfId="0" applyNumberFormat="1" applyFill="1"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1" fontId="0" fillId="0" borderId="19" xfId="0" applyNumberFormat="1" applyBorder="1" applyAlignment="1">
      <alignment wrapText="1"/>
    </xf>
    <xf numFmtId="1" fontId="0" fillId="33" borderId="20" xfId="0" applyNumberFormat="1" applyFill="1" applyBorder="1" applyAlignment="1">
      <alignment wrapText="1"/>
    </xf>
    <xf numFmtId="1" fontId="37" fillId="0" borderId="21" xfId="0" applyNumberFormat="1" applyFont="1" applyBorder="1" applyAlignment="1">
      <alignment wrapText="1"/>
    </xf>
    <xf numFmtId="1" fontId="0" fillId="0" borderId="22" xfId="0" applyNumberFormat="1" applyFill="1" applyBorder="1" applyAlignment="1">
      <alignment wrapText="1"/>
    </xf>
    <xf numFmtId="1" fontId="37" fillId="0" borderId="19" xfId="0" applyNumberFormat="1" applyFont="1" applyBorder="1" applyAlignment="1">
      <alignment wrapText="1"/>
    </xf>
    <xf numFmtId="1" fontId="0" fillId="0" borderId="20" xfId="0" applyNumberFormat="1" applyBorder="1" applyAlignment="1">
      <alignment wrapText="1"/>
    </xf>
    <xf numFmtId="1" fontId="37" fillId="0" borderId="23" xfId="0" applyNumberFormat="1" applyFont="1" applyBorder="1" applyAlignment="1">
      <alignment wrapText="1"/>
    </xf>
    <xf numFmtId="1" fontId="0" fillId="0" borderId="18" xfId="0" applyNumberFormat="1" applyBorder="1" applyAlignment="1">
      <alignment wrapText="1"/>
    </xf>
    <xf numFmtId="1" fontId="0" fillId="0" borderId="0" xfId="0" applyNumberFormat="1" applyFill="1" applyAlignment="1">
      <alignment wrapText="1"/>
    </xf>
    <xf numFmtId="1" fontId="37" fillId="4" borderId="19" xfId="0" applyNumberFormat="1" applyFont="1" applyFill="1" applyBorder="1" applyAlignment="1">
      <alignment wrapText="1"/>
    </xf>
    <xf numFmtId="1" fontId="37" fillId="4" borderId="0" xfId="0" applyNumberFormat="1" applyFont="1" applyFill="1" applyBorder="1" applyAlignment="1">
      <alignment wrapText="1"/>
    </xf>
    <xf numFmtId="1" fontId="37" fillId="4" borderId="20" xfId="0" applyNumberFormat="1" applyFont="1" applyFill="1" applyBorder="1" applyAlignment="1">
      <alignment wrapText="1"/>
    </xf>
    <xf numFmtId="1" fontId="0" fillId="33" borderId="23" xfId="0" applyNumberFormat="1" applyFill="1" applyBorder="1" applyAlignment="1">
      <alignment wrapText="1"/>
    </xf>
    <xf numFmtId="1" fontId="0" fillId="33" borderId="24" xfId="0" applyNumberFormat="1" applyFill="1" applyBorder="1" applyAlignment="1">
      <alignment wrapText="1"/>
    </xf>
    <xf numFmtId="1" fontId="0" fillId="0" borderId="24" xfId="0" applyNumberFormat="1" applyBorder="1" applyAlignment="1">
      <alignment wrapText="1"/>
    </xf>
    <xf numFmtId="9" fontId="0" fillId="33" borderId="24" xfId="0" applyNumberFormat="1" applyFill="1" applyBorder="1" applyAlignment="1">
      <alignment wrapText="1"/>
    </xf>
    <xf numFmtId="9" fontId="0" fillId="0" borderId="24" xfId="0" applyNumberFormat="1" applyBorder="1" applyAlignment="1">
      <alignment wrapText="1"/>
    </xf>
    <xf numFmtId="0" fontId="37" fillId="0" borderId="0" xfId="0" applyFont="1" applyFill="1" applyBorder="1" applyAlignment="1">
      <alignment wrapText="1"/>
    </xf>
    <xf numFmtId="9" fontId="37" fillId="0" borderId="0" xfId="0" applyNumberFormat="1" applyFont="1" applyFill="1" applyBorder="1" applyAlignment="1">
      <alignment wrapText="1"/>
    </xf>
    <xf numFmtId="0" fontId="0" fillId="33" borderId="24" xfId="0" applyFill="1" applyBorder="1" applyAlignment="1">
      <alignment wrapText="1"/>
    </xf>
    <xf numFmtId="1" fontId="0" fillId="0" borderId="0" xfId="0" applyNumberFormat="1" applyAlignment="1">
      <alignment horizontal="left" vertical="top" wrapText="1"/>
    </xf>
    <xf numFmtId="1" fontId="37" fillId="34" borderId="25" xfId="0" applyNumberFormat="1" applyFont="1" applyFill="1" applyBorder="1" applyAlignment="1">
      <alignment horizontal="center" wrapText="1"/>
    </xf>
    <xf numFmtId="1" fontId="37" fillId="34" borderId="26" xfId="0" applyNumberFormat="1" applyFont="1" applyFill="1" applyBorder="1" applyAlignment="1">
      <alignment horizontal="center" wrapText="1"/>
    </xf>
    <xf numFmtId="0" fontId="37" fillId="34" borderId="25" xfId="0" applyFont="1" applyFill="1" applyBorder="1" applyAlignment="1">
      <alignment horizontal="center" wrapText="1"/>
    </xf>
    <xf numFmtId="0" fontId="37" fillId="34" borderId="27" xfId="0" applyFont="1" applyFill="1" applyBorder="1" applyAlignment="1">
      <alignment horizontal="center" wrapText="1"/>
    </xf>
    <xf numFmtId="0" fontId="37" fillId="34" borderId="26" xfId="0" applyFont="1" applyFill="1" applyBorder="1" applyAlignment="1">
      <alignment horizontal="center" wrapText="1"/>
    </xf>
    <xf numFmtId="0" fontId="37" fillId="0" borderId="0" xfId="0" applyFont="1" applyFill="1" applyBorder="1" applyAlignment="1">
      <alignment horizontal="center" wrapText="1"/>
    </xf>
    <xf numFmtId="0" fontId="37" fillId="34" borderId="28" xfId="0" applyFont="1" applyFill="1" applyBorder="1" applyAlignment="1">
      <alignment horizontal="center" wrapText="1"/>
    </xf>
    <xf numFmtId="0" fontId="37" fillId="34" borderId="29"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tabSelected="1" workbookViewId="0" topLeftCell="A1">
      <selection activeCell="A18" sqref="A18"/>
    </sheetView>
  </sheetViews>
  <sheetFormatPr defaultColWidth="8.8515625" defaultRowHeight="15"/>
  <cols>
    <col min="1" max="1" width="38.8515625" style="2" bestFit="1" customWidth="1"/>
    <col min="2" max="2" width="19.140625" style="2" bestFit="1" customWidth="1"/>
    <col min="3" max="3" width="18.7109375" style="2" customWidth="1"/>
    <col min="4" max="4" width="18.7109375" style="2" bestFit="1" customWidth="1"/>
    <col min="5" max="5" width="11.8515625" style="2" customWidth="1"/>
    <col min="6" max="6" width="13.140625" style="2" customWidth="1"/>
    <col min="7" max="7" width="13.8515625" style="2" customWidth="1"/>
    <col min="8" max="16384" width="8.8515625" style="2" customWidth="1"/>
  </cols>
  <sheetData>
    <row r="1" spans="1:7" ht="13.5">
      <c r="A1" s="41" t="s">
        <v>0</v>
      </c>
      <c r="B1" s="42"/>
      <c r="C1" s="43"/>
      <c r="D1" s="1"/>
      <c r="E1" s="1"/>
      <c r="F1" s="1"/>
      <c r="G1" s="1"/>
    </row>
    <row r="2" spans="1:7" ht="42">
      <c r="A2" s="3" t="s">
        <v>1</v>
      </c>
      <c r="B2" s="4" t="s">
        <v>2</v>
      </c>
      <c r="C2" s="5" t="s">
        <v>3</v>
      </c>
      <c r="D2" s="1"/>
      <c r="E2" s="1"/>
      <c r="F2" s="1"/>
      <c r="G2" s="1"/>
    </row>
    <row r="3" spans="1:7" ht="15" thickBot="1">
      <c r="A3" s="6">
        <v>31</v>
      </c>
      <c r="B3" s="7">
        <v>10</v>
      </c>
      <c r="C3" s="8">
        <f>(A3/30.5)*B3</f>
        <v>10.163934426229508</v>
      </c>
      <c r="D3" s="1"/>
      <c r="E3" s="1"/>
      <c r="F3" s="1"/>
      <c r="G3" s="1"/>
    </row>
    <row r="4" spans="1:7" ht="15" thickBot="1">
      <c r="A4" s="9"/>
      <c r="B4" s="9"/>
      <c r="C4" s="9"/>
      <c r="D4" s="1"/>
      <c r="E4" s="1"/>
      <c r="F4" s="1"/>
      <c r="G4" s="9"/>
    </row>
    <row r="5" spans="1:7" ht="13.5">
      <c r="A5" s="41" t="s">
        <v>4</v>
      </c>
      <c r="B5" s="42"/>
      <c r="C5" s="42"/>
      <c r="D5" s="42"/>
      <c r="E5" s="42"/>
      <c r="F5" s="42"/>
      <c r="G5" s="43"/>
    </row>
    <row r="6" spans="1:7" ht="69.75">
      <c r="A6" s="3" t="s">
        <v>1</v>
      </c>
      <c r="B6" s="4" t="s">
        <v>5</v>
      </c>
      <c r="C6" s="10" t="s">
        <v>6</v>
      </c>
      <c r="D6" s="10" t="s">
        <v>7</v>
      </c>
      <c r="E6" s="10" t="s">
        <v>8</v>
      </c>
      <c r="F6" s="5" t="s">
        <v>31</v>
      </c>
      <c r="G6" s="5" t="s">
        <v>32</v>
      </c>
    </row>
    <row r="7" spans="1:7" ht="15" thickBot="1">
      <c r="A7" s="6">
        <v>31</v>
      </c>
      <c r="B7" s="7">
        <v>5</v>
      </c>
      <c r="C7" s="11">
        <v>0.65</v>
      </c>
      <c r="D7" s="12">
        <v>21</v>
      </c>
      <c r="E7" s="13">
        <f>1-C7</f>
        <v>0.35</v>
      </c>
      <c r="F7" s="8">
        <f>(((A7/30.5)*C7)*B7)</f>
        <v>3.30327868852459</v>
      </c>
      <c r="G7" s="14">
        <f>(((A7/30.5)*E7)*D7)</f>
        <v>7.470491803278688</v>
      </c>
    </row>
    <row r="8" spans="1:7" ht="15" thickBot="1">
      <c r="A8" s="9"/>
      <c r="B8" s="9"/>
      <c r="C8" s="15"/>
      <c r="D8" s="9"/>
      <c r="E8" s="15"/>
      <c r="F8" s="16"/>
      <c r="G8" s="17"/>
    </row>
    <row r="9" spans="1:7" ht="13.5">
      <c r="A9" s="39" t="s">
        <v>19</v>
      </c>
      <c r="B9" s="40"/>
      <c r="C9" s="15"/>
      <c r="D9" s="9"/>
      <c r="E9" s="15"/>
      <c r="F9" s="16"/>
      <c r="G9" s="17"/>
    </row>
    <row r="10" spans="1:7" ht="13.5">
      <c r="A10" s="18" t="s">
        <v>20</v>
      </c>
      <c r="B10" s="19">
        <v>20</v>
      </c>
      <c r="C10" s="15"/>
      <c r="D10" s="9"/>
      <c r="E10" s="15"/>
      <c r="F10" s="16"/>
      <c r="G10" s="17"/>
    </row>
    <row r="11" spans="1:7" ht="13.5">
      <c r="A11" s="18" t="s">
        <v>21</v>
      </c>
      <c r="B11" s="19">
        <v>1</v>
      </c>
      <c r="C11" s="15"/>
      <c r="D11" s="9"/>
      <c r="E11" s="15"/>
      <c r="F11" s="16"/>
      <c r="G11" s="17"/>
    </row>
    <row r="12" spans="1:7" ht="13.5">
      <c r="A12" s="18" t="s">
        <v>22</v>
      </c>
      <c r="B12" s="19">
        <v>10</v>
      </c>
      <c r="C12" s="15"/>
      <c r="D12" s="9"/>
      <c r="E12" s="15"/>
      <c r="F12" s="16"/>
      <c r="G12" s="17"/>
    </row>
    <row r="13" spans="1:7" ht="13.5">
      <c r="A13" s="18" t="s">
        <v>23</v>
      </c>
      <c r="B13" s="19">
        <v>65</v>
      </c>
      <c r="C13" s="15"/>
      <c r="D13" s="9"/>
      <c r="E13" s="15"/>
      <c r="F13" s="16"/>
      <c r="G13" s="17"/>
    </row>
    <row r="14" spans="1:7" ht="13.5">
      <c r="A14" s="18" t="s">
        <v>24</v>
      </c>
      <c r="B14" s="19">
        <v>2</v>
      </c>
      <c r="C14" s="15"/>
      <c r="D14" s="9"/>
      <c r="E14" s="15"/>
      <c r="F14" s="16"/>
      <c r="G14" s="17"/>
    </row>
    <row r="15" spans="1:7" ht="13.5">
      <c r="A15" s="18" t="s">
        <v>25</v>
      </c>
      <c r="B15" s="19">
        <v>5</v>
      </c>
      <c r="C15" s="15"/>
      <c r="D15" s="9"/>
      <c r="E15" s="15"/>
      <c r="F15" s="16"/>
      <c r="G15" s="17"/>
    </row>
    <row r="16" spans="1:7" ht="13.5">
      <c r="A16" s="20" t="s">
        <v>26</v>
      </c>
      <c r="B16" s="21">
        <f>((B10/30.5)*B12)/B11</f>
        <v>6.557377049180327</v>
      </c>
      <c r="C16" s="15"/>
      <c r="D16" s="9"/>
      <c r="E16" s="15"/>
      <c r="F16" s="16"/>
      <c r="G16" s="17"/>
    </row>
    <row r="17" spans="1:7" ht="13.5">
      <c r="A17" s="22" t="s">
        <v>27</v>
      </c>
      <c r="B17" s="23">
        <f>((B13/30.5)*B15)/B14</f>
        <v>5.327868852459017</v>
      </c>
      <c r="C17" s="15"/>
      <c r="D17" s="9"/>
      <c r="E17" s="15"/>
      <c r="F17" s="16"/>
      <c r="G17" s="17"/>
    </row>
    <row r="18" spans="1:7" ht="15" thickBot="1">
      <c r="A18" s="24" t="s">
        <v>28</v>
      </c>
      <c r="B18" s="25">
        <f>SUM(B16:B17)</f>
        <v>11.885245901639344</v>
      </c>
      <c r="C18" s="15"/>
      <c r="D18" s="9"/>
      <c r="E18" s="15"/>
      <c r="F18" s="16"/>
      <c r="G18" s="17"/>
    </row>
    <row r="19" spans="1:7" ht="13.5">
      <c r="A19" s="9"/>
      <c r="B19" s="9"/>
      <c r="C19" s="15"/>
      <c r="D19" s="9"/>
      <c r="E19" s="15"/>
      <c r="F19" s="16"/>
      <c r="G19" s="17"/>
    </row>
    <row r="20" spans="1:7" ht="15" thickBot="1">
      <c r="A20" s="1"/>
      <c r="B20" s="26"/>
      <c r="C20" s="26"/>
      <c r="D20" s="26"/>
      <c r="E20" s="26"/>
      <c r="F20" s="1"/>
      <c r="G20" s="9"/>
    </row>
    <row r="21" spans="1:7" ht="13.5">
      <c r="A21" s="41" t="s">
        <v>29</v>
      </c>
      <c r="B21" s="42"/>
      <c r="C21" s="42"/>
      <c r="D21" s="42"/>
      <c r="E21" s="42"/>
      <c r="F21" s="42"/>
      <c r="G21" s="43"/>
    </row>
    <row r="22" spans="1:7" ht="27.75">
      <c r="A22" s="27" t="s">
        <v>1</v>
      </c>
      <c r="B22" s="28" t="s">
        <v>9</v>
      </c>
      <c r="C22" s="28" t="s">
        <v>10</v>
      </c>
      <c r="D22" s="28" t="s">
        <v>11</v>
      </c>
      <c r="E22" s="28" t="s">
        <v>12</v>
      </c>
      <c r="F22" s="28" t="s">
        <v>13</v>
      </c>
      <c r="G22" s="29" t="s">
        <v>14</v>
      </c>
    </row>
    <row r="23" spans="1:7" ht="15" thickBot="1">
      <c r="A23" s="30">
        <v>33</v>
      </c>
      <c r="B23" s="31">
        <v>12</v>
      </c>
      <c r="C23" s="32">
        <f>(B23*30.5)/A23</f>
        <v>11.090909090909092</v>
      </c>
      <c r="D23" s="33">
        <v>0.75</v>
      </c>
      <c r="E23" s="31">
        <v>7</v>
      </c>
      <c r="F23" s="34">
        <f>1-D23</f>
        <v>0.25</v>
      </c>
      <c r="G23" s="25">
        <f>(C23-(D23*E23))/F23</f>
        <v>23.363636363636367</v>
      </c>
    </row>
    <row r="24" spans="1:7" ht="13.5">
      <c r="A24" s="9"/>
      <c r="B24" s="9"/>
      <c r="C24" s="9"/>
      <c r="D24" s="9"/>
      <c r="E24" s="9"/>
      <c r="F24" s="9"/>
      <c r="G24" s="9"/>
    </row>
    <row r="25" spans="1:7" ht="15" thickBot="1">
      <c r="A25" s="44"/>
      <c r="B25" s="44"/>
      <c r="C25" s="44"/>
      <c r="D25" s="17"/>
      <c r="E25" s="17"/>
      <c r="F25" s="17"/>
      <c r="G25" s="17"/>
    </row>
    <row r="26" spans="1:7" ht="13.5">
      <c r="A26" s="45" t="s">
        <v>15</v>
      </c>
      <c r="B26" s="46"/>
      <c r="C26" s="46"/>
      <c r="D26" s="35"/>
      <c r="E26" s="36"/>
      <c r="F26" s="35"/>
      <c r="G26" s="17"/>
    </row>
    <row r="27" spans="1:7" ht="13.5">
      <c r="A27" s="28" t="s">
        <v>16</v>
      </c>
      <c r="B27" s="28" t="s">
        <v>17</v>
      </c>
      <c r="C27" s="29" t="s">
        <v>18</v>
      </c>
      <c r="D27" s="17"/>
      <c r="E27" s="15"/>
      <c r="F27" s="9"/>
      <c r="G27" s="17"/>
    </row>
    <row r="28" spans="1:7" ht="15" thickBot="1">
      <c r="A28" s="37">
        <v>12</v>
      </c>
      <c r="B28" s="37">
        <v>7</v>
      </c>
      <c r="C28" s="25">
        <f>(A28*30.4)/B28</f>
        <v>52.11428571428571</v>
      </c>
      <c r="D28" s="17"/>
      <c r="E28" s="17"/>
      <c r="F28" s="17"/>
      <c r="G28" s="17"/>
    </row>
    <row r="30" spans="1:4" ht="13.5">
      <c r="A30" s="1"/>
      <c r="B30" s="1"/>
      <c r="C30" s="1"/>
      <c r="D30" s="1"/>
    </row>
    <row r="31" spans="1:4" ht="13.5">
      <c r="A31" s="38" t="s">
        <v>30</v>
      </c>
      <c r="B31" s="38"/>
      <c r="C31" s="38"/>
      <c r="D31" s="1"/>
    </row>
    <row r="32" spans="1:4" ht="13.5">
      <c r="A32" s="38"/>
      <c r="B32" s="38"/>
      <c r="C32" s="38"/>
      <c r="D32" s="1"/>
    </row>
    <row r="33" spans="1:7" ht="13.5">
      <c r="A33" s="38"/>
      <c r="B33" s="38"/>
      <c r="C33" s="38"/>
      <c r="D33" s="1"/>
      <c r="E33" s="1"/>
      <c r="F33" s="1"/>
      <c r="G33" s="1"/>
    </row>
    <row r="34" spans="1:7" ht="13.5">
      <c r="A34" s="38"/>
      <c r="B34" s="38"/>
      <c r="C34" s="38"/>
      <c r="D34" s="1"/>
      <c r="E34" s="1"/>
      <c r="F34" s="1"/>
      <c r="G34" s="1"/>
    </row>
    <row r="35" spans="1:7" ht="13.5">
      <c r="A35" s="38"/>
      <c r="B35" s="38"/>
      <c r="C35" s="38"/>
      <c r="D35" s="1"/>
      <c r="E35" s="1"/>
      <c r="F35" s="1"/>
      <c r="G35" s="1"/>
    </row>
    <row r="36" spans="1:7" ht="13.5">
      <c r="A36" s="38"/>
      <c r="B36" s="38"/>
      <c r="C36" s="38"/>
      <c r="D36" s="1"/>
      <c r="E36" s="1"/>
      <c r="F36" s="1"/>
      <c r="G36" s="1"/>
    </row>
    <row r="37" spans="1:7" ht="13.5">
      <c r="A37" s="38"/>
      <c r="B37" s="38"/>
      <c r="C37" s="38"/>
      <c r="D37" s="1"/>
      <c r="E37" s="1"/>
      <c r="F37" s="1"/>
      <c r="G37" s="1"/>
    </row>
    <row r="38" spans="1:7" ht="13.5">
      <c r="A38" s="38"/>
      <c r="B38" s="38"/>
      <c r="C38" s="38"/>
      <c r="D38" s="1"/>
      <c r="E38" s="1"/>
      <c r="F38" s="1"/>
      <c r="G38" s="1"/>
    </row>
    <row r="39" spans="1:7" ht="13.5">
      <c r="A39" s="38"/>
      <c r="B39" s="38"/>
      <c r="C39" s="38"/>
      <c r="D39" s="1"/>
      <c r="E39" s="1"/>
      <c r="F39" s="1"/>
      <c r="G39" s="1"/>
    </row>
    <row r="40" spans="1:7" ht="13.5">
      <c r="A40" s="38"/>
      <c r="B40" s="38"/>
      <c r="C40" s="38"/>
      <c r="D40" s="1"/>
      <c r="E40" s="1"/>
      <c r="F40" s="1"/>
      <c r="G40" s="1"/>
    </row>
    <row r="41" spans="1:7" ht="13.5">
      <c r="A41" s="38"/>
      <c r="B41" s="38"/>
      <c r="C41" s="38"/>
      <c r="D41" s="1"/>
      <c r="E41" s="1"/>
      <c r="F41" s="1"/>
      <c r="G41" s="1"/>
    </row>
    <row r="42" spans="1:7" ht="13.5">
      <c r="A42" s="38"/>
      <c r="B42" s="38"/>
      <c r="C42" s="38"/>
      <c r="D42" s="1"/>
      <c r="E42" s="1"/>
      <c r="F42" s="1"/>
      <c r="G42" s="1"/>
    </row>
    <row r="43" spans="1:7" ht="13.5">
      <c r="A43" s="38"/>
      <c r="B43" s="38"/>
      <c r="C43" s="38"/>
      <c r="D43" s="1"/>
      <c r="E43" s="1"/>
      <c r="F43" s="1"/>
      <c r="G43" s="1"/>
    </row>
  </sheetData>
  <sheetProtection/>
  <mergeCells count="7">
    <mergeCell ref="A31:C43"/>
    <mergeCell ref="A9:B9"/>
    <mergeCell ref="A5:G5"/>
    <mergeCell ref="A1:C1"/>
    <mergeCell ref="A21:G21"/>
    <mergeCell ref="A25:C25"/>
    <mergeCell ref="A26:C26"/>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Hurley</dc:creator>
  <cp:keywords/>
  <dc:description/>
  <cp:lastModifiedBy>Brenna Jennings</cp:lastModifiedBy>
  <dcterms:created xsi:type="dcterms:W3CDTF">2013-01-17T19:28:09Z</dcterms:created>
  <dcterms:modified xsi:type="dcterms:W3CDTF">2013-06-19T14:10:47Z</dcterms:modified>
  <cp:category/>
  <cp:version/>
  <cp:contentType/>
  <cp:contentStatus/>
</cp:coreProperties>
</file>